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05.04.2024" sheetId="160" r:id="rId1"/>
  </sheets>
  <calcPr calcId="145621"/>
  <customWorkbookViews>
    <customWorkbookView name="Татьяна С. Ковалева - Личное представление" guid="{93D79CA9-DAC6-42C0-BABB-6872B6D70437}" mergeInterval="0" personalView="1" maximized="1" windowWidth="1276" windowHeight="795" activeSheetId="34"/>
    <customWorkbookView name="Татьяна В. Ханова - Личное представление" guid="{9873928E-C7AD-42C1-B675-83C6C177C6FC}" mergeInterval="0" personalView="1" maximized="1" windowWidth="1276" windowHeight="723" activeSheetId="34"/>
  </customWorkbookViews>
</workbook>
</file>

<file path=xl/calcChain.xml><?xml version="1.0" encoding="utf-8"?>
<calcChain xmlns="http://schemas.openxmlformats.org/spreadsheetml/2006/main">
  <c r="F25" i="160" l="1"/>
  <c r="F26" i="160"/>
  <c r="F27" i="160"/>
  <c r="F30" i="160"/>
  <c r="F31" i="160"/>
  <c r="F32" i="160"/>
  <c r="F33" i="160"/>
  <c r="F34" i="160"/>
  <c r="E24" i="160"/>
  <c r="E25" i="160"/>
  <c r="E26" i="160"/>
  <c r="E27" i="160"/>
  <c r="E30" i="160"/>
  <c r="E31" i="160"/>
  <c r="E32" i="160"/>
  <c r="F12" i="160"/>
  <c r="F14" i="160"/>
  <c r="F18" i="160"/>
  <c r="F19" i="160"/>
  <c r="F20" i="160"/>
  <c r="F21" i="160"/>
  <c r="E12" i="160"/>
  <c r="E13" i="160"/>
  <c r="E14" i="160"/>
  <c r="E15" i="160"/>
  <c r="E16" i="160"/>
  <c r="E18" i="160"/>
  <c r="E19" i="160"/>
  <c r="E20" i="160"/>
  <c r="F23" i="160" l="1"/>
  <c r="E23" i="160"/>
  <c r="D28" i="160"/>
  <c r="D35" i="160" s="1"/>
  <c r="C28" i="160"/>
  <c r="B28" i="160"/>
  <c r="B35" i="160" s="1"/>
  <c r="D17" i="160"/>
  <c r="D22" i="160" s="1"/>
  <c r="C17" i="160"/>
  <c r="B17" i="160"/>
  <c r="B22" i="160" s="1"/>
  <c r="F11" i="160"/>
  <c r="E11" i="160"/>
  <c r="F6" i="160"/>
  <c r="E6" i="160"/>
  <c r="C36" i="160" l="1"/>
  <c r="E28" i="160"/>
  <c r="F28" i="160"/>
  <c r="C22" i="160"/>
  <c r="E22" i="160" s="1"/>
  <c r="F17" i="160"/>
  <c r="E17" i="160"/>
  <c r="B36" i="160"/>
  <c r="F22" i="160"/>
  <c r="D36" i="160"/>
  <c r="F36" i="160" s="1"/>
  <c r="C35" i="160"/>
  <c r="E35" i="160" s="1"/>
  <c r="E36" i="160" l="1"/>
  <c r="F35" i="160"/>
</calcChain>
</file>

<file path=xl/sharedStrings.xml><?xml version="1.0" encoding="utf-8"?>
<sst xmlns="http://schemas.openxmlformats.org/spreadsheetml/2006/main" count="48" uniqueCount="42">
  <si>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</si>
  <si>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</si>
  <si>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</si>
  <si>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</si>
  <si>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</si>
  <si>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</si>
  <si>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</si>
  <si>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</si>
  <si>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</si>
  <si>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</si>
  <si>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</si>
  <si>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</si>
  <si>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</si>
  <si>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</si>
  <si>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</si>
  <si>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</si>
  <si>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</si>
  <si>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</si>
  <si>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</si>
  <si>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</si>
  <si>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</si>
  <si>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</si>
  <si>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</si>
  <si>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</si>
  <si>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</si>
  <si>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</si>
  <si>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</si>
  <si>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</si>
  <si>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</si>
  <si>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</si>
  <si>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</si>
  <si>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</si>
  <si>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</si>
  <si>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6. Налог, взимаемый в связи с применением патентной системой налогообложения</t>
  </si>
  <si>
    <t>План 2024 г.</t>
  </si>
  <si>
    <t>справочно:</t>
  </si>
  <si>
    <t>Контингентпо Закону ВО</t>
  </si>
  <si>
    <t>Поступления 2024г. к соответствующему периоду 2023г. в %</t>
  </si>
  <si>
    <t xml:space="preserve">Оперативный анализ поступления доходов в бюджет городского округа город Михайловка по состоянию на 05.04.2024 г.
</t>
  </si>
  <si>
    <t>Поступления на 05.04.2024  с начала года</t>
  </si>
  <si>
    <t>Поступления на 05.04.2023 с начала года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</si>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</sst>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49" fontId="8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99FF"/>
      <color rgb="FFFF66CC"/>
      <color rgb="FFFFFF99"/>
      <color rgb="FFFFFF66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selection activeCell="J9" sqref="J9"/>
    </sheetView>
  </sheetViews>
  <sheetFormatPr defaultColWidth="9.140625" defaultRowHeight="15" x14ac:dyDescent="0.25"/>
  <cols>
    <col min="1" max="1" width="34.42578125" style="27" customWidth="1"/>
    <col min="2" max="2" width="13.5703125" style="27" bestFit="1" customWidth="1"/>
    <col min="3" max="4" width="14.42578125" style="27" bestFit="1" customWidth="1"/>
    <col min="5" max="5" width="13.140625" style="27" bestFit="1" customWidth="1"/>
    <col min="6" max="6" width="15.140625" style="27" customWidth="1"/>
    <col min="7" max="16384" width="9.140625" style="27"/>
  </cols>
  <sheetData>
    <row r="1" spans="1:6" ht="35.25" customHeight="1" x14ac:dyDescent="0.25">
      <c r="A1" s="36" t="s">
        <v>38</v>
      </c>
      <c r="B1" s="36"/>
      <c r="C1" s="36"/>
      <c r="D1" s="36"/>
      <c r="E1" s="36"/>
      <c r="F1" s="36"/>
    </row>
    <row r="2" spans="1:6" ht="15.75" x14ac:dyDescent="0.25">
      <c r="A2" s="34"/>
      <c r="B2" s="28"/>
      <c r="C2" s="28"/>
      <c r="D2" s="28"/>
      <c r="E2" s="28"/>
      <c r="F2" s="28"/>
    </row>
    <row r="3" spans="1:6" x14ac:dyDescent="0.25">
      <c r="A3" s="37" t="s">
        <v>0</v>
      </c>
      <c r="B3" s="38"/>
      <c r="C3" s="38"/>
      <c r="D3" s="38"/>
      <c r="E3" s="38"/>
      <c r="F3" s="38"/>
    </row>
    <row r="4" spans="1:6" ht="15.75" x14ac:dyDescent="0.25">
      <c r="A4" s="34"/>
      <c r="B4" s="34"/>
      <c r="C4" s="34"/>
      <c r="D4" s="34"/>
      <c r="E4" s="34"/>
      <c r="F4" s="34"/>
    </row>
    <row r="5" spans="1:6" ht="71.25" x14ac:dyDescent="0.25">
      <c r="A5" s="1" t="s">
        <v>1</v>
      </c>
      <c r="B5" s="1" t="s">
        <v>34</v>
      </c>
      <c r="C5" s="8" t="s">
        <v>39</v>
      </c>
      <c r="D5" s="8" t="s">
        <v>40</v>
      </c>
      <c r="E5" s="1" t="s">
        <v>2</v>
      </c>
      <c r="F5" s="1" t="s">
        <v>37</v>
      </c>
    </row>
    <row r="6" spans="1:6" ht="15.75" x14ac:dyDescent="0.25">
      <c r="A6" s="2" t="s">
        <v>3</v>
      </c>
      <c r="B6" s="13">
        <v>553475</v>
      </c>
      <c r="C6" s="14">
        <v>85704.5</v>
      </c>
      <c r="D6" s="14">
        <v>57881.8</v>
      </c>
      <c r="E6" s="13">
        <f>C6/B6*100</f>
        <v>15.484800578165228</v>
      </c>
      <c r="F6" s="13">
        <f>C6/D6*100</f>
        <v>148.06813195166703</v>
      </c>
    </row>
    <row r="7" spans="1:6" s="29" customFormat="1" ht="17.25" customHeight="1" x14ac:dyDescent="0.25">
      <c r="A7" s="35" t="s">
        <v>35</v>
      </c>
      <c r="B7" s="15"/>
      <c r="C7" s="15"/>
      <c r="D7" s="15"/>
      <c r="E7" s="16"/>
      <c r="F7" s="16"/>
    </row>
    <row r="8" spans="1:6" s="29" customFormat="1" ht="17.25" customHeight="1" x14ac:dyDescent="0.25">
      <c r="A8" s="3" t="s">
        <v>36</v>
      </c>
      <c r="B8" s="15">
        <v>1137034</v>
      </c>
      <c r="C8" s="15">
        <v>1137034</v>
      </c>
      <c r="D8" s="15">
        <v>940938</v>
      </c>
      <c r="E8" s="16"/>
      <c r="F8" s="16"/>
    </row>
    <row r="9" spans="1:6" s="30" customFormat="1" ht="17.25" customHeight="1" x14ac:dyDescent="0.25">
      <c r="A9" s="3" t="s">
        <v>4</v>
      </c>
      <c r="B9" s="17">
        <v>43.17</v>
      </c>
      <c r="C9" s="17">
        <v>43.17</v>
      </c>
      <c r="D9" s="17">
        <v>48.21</v>
      </c>
      <c r="E9" s="16"/>
      <c r="F9" s="16"/>
    </row>
    <row r="10" spans="1:6" s="30" customFormat="1" ht="17.25" customHeight="1" x14ac:dyDescent="0.25">
      <c r="A10" s="3" t="s">
        <v>5</v>
      </c>
      <c r="B10" s="17">
        <v>24.17</v>
      </c>
      <c r="C10" s="17">
        <v>24.17</v>
      </c>
      <c r="D10" s="17">
        <v>29.21</v>
      </c>
      <c r="E10" s="16"/>
      <c r="F10" s="16"/>
    </row>
    <row r="11" spans="1:6" s="26" customFormat="1" ht="15.75" x14ac:dyDescent="0.25">
      <c r="A11" s="4" t="s">
        <v>6</v>
      </c>
      <c r="B11" s="14">
        <v>33552.1</v>
      </c>
      <c r="C11" s="14">
        <v>8532.5</v>
      </c>
      <c r="D11" s="14">
        <v>8548.1</v>
      </c>
      <c r="E11" s="13">
        <f>C11/B11*100</f>
        <v>25.430598978901468</v>
      </c>
      <c r="F11" s="13">
        <f>C11/D11*100</f>
        <v>99.817503304827966</v>
      </c>
    </row>
    <row r="12" spans="1:6" s="26" customFormat="1" ht="47.25" x14ac:dyDescent="0.25">
      <c r="A12" s="4" t="s">
        <v>28</v>
      </c>
      <c r="B12" s="14">
        <v>9650</v>
      </c>
      <c r="C12" s="14">
        <v>1239.2</v>
      </c>
      <c r="D12" s="14">
        <v>898</v>
      </c>
      <c r="E12" s="13">
        <f>C12/B12*100</f>
        <v>12.841450777202073</v>
      </c>
      <c r="F12" s="13">
        <f t="shared" ref="F12:F21" si="0">C12/D12*100</f>
        <v>137.99554565701558</v>
      </c>
    </row>
    <row r="13" spans="1:6" ht="31.5" x14ac:dyDescent="0.25">
      <c r="A13" s="2" t="s">
        <v>14</v>
      </c>
      <c r="B13" s="13">
        <v>10</v>
      </c>
      <c r="C13" s="14">
        <v>27.2</v>
      </c>
      <c r="D13" s="14">
        <v>-817.7</v>
      </c>
      <c r="E13" s="13">
        <f>C13/B13*100</f>
        <v>272</v>
      </c>
      <c r="F13" s="13" t="s">
        <v>41</v>
      </c>
    </row>
    <row r="14" spans="1:6" ht="31.5" x14ac:dyDescent="0.25">
      <c r="A14" s="2" t="s">
        <v>15</v>
      </c>
      <c r="B14" s="13">
        <v>50430</v>
      </c>
      <c r="C14" s="14">
        <v>40613.4</v>
      </c>
      <c r="D14" s="14">
        <v>41586.6</v>
      </c>
      <c r="E14" s="13">
        <f>C14/B14*100</f>
        <v>80.534205829863183</v>
      </c>
      <c r="F14" s="13">
        <f t="shared" si="0"/>
        <v>97.659823116099915</v>
      </c>
    </row>
    <row r="15" spans="1:6" ht="47.25" x14ac:dyDescent="0.25">
      <c r="A15" s="2" t="s">
        <v>33</v>
      </c>
      <c r="B15" s="13">
        <v>13600</v>
      </c>
      <c r="C15" s="14">
        <v>14497.8</v>
      </c>
      <c r="D15" s="14">
        <v>-433.6</v>
      </c>
      <c r="E15" s="13">
        <f>C15/B15*100</f>
        <v>106.60147058823529</v>
      </c>
      <c r="F15" s="13" t="s">
        <v>41</v>
      </c>
    </row>
    <row r="16" spans="1:6" ht="31.5" x14ac:dyDescent="0.25">
      <c r="A16" s="2" t="s">
        <v>16</v>
      </c>
      <c r="B16" s="13">
        <v>15420</v>
      </c>
      <c r="C16" s="14">
        <v>759.9</v>
      </c>
      <c r="D16" s="14">
        <v>-6162.9</v>
      </c>
      <c r="E16" s="13">
        <f>C16/B16*100</f>
        <v>4.928015564202334</v>
      </c>
      <c r="F16" s="13" t="s">
        <v>41</v>
      </c>
    </row>
    <row r="17" spans="1:6" ht="15.75" x14ac:dyDescent="0.25">
      <c r="A17" s="2" t="s">
        <v>17</v>
      </c>
      <c r="B17" s="13">
        <f>B18+B19</f>
        <v>50250</v>
      </c>
      <c r="C17" s="14">
        <f>C18+C19</f>
        <v>7463.4</v>
      </c>
      <c r="D17" s="14">
        <f>D18+D19</f>
        <v>5158.2</v>
      </c>
      <c r="E17" s="13">
        <f>C17/B17*100</f>
        <v>14.852537313432833</v>
      </c>
      <c r="F17" s="13">
        <f t="shared" si="0"/>
        <v>144.69000814237523</v>
      </c>
    </row>
    <row r="18" spans="1:6" s="29" customFormat="1" ht="15.75" x14ac:dyDescent="0.25">
      <c r="A18" s="7" t="s">
        <v>12</v>
      </c>
      <c r="B18" s="18">
        <v>20300</v>
      </c>
      <c r="C18" s="18">
        <v>5429.4</v>
      </c>
      <c r="D18" s="18">
        <v>4963.8</v>
      </c>
      <c r="E18" s="19">
        <f>C18/B18*100</f>
        <v>26.745812807881769</v>
      </c>
      <c r="F18" s="19">
        <f t="shared" si="0"/>
        <v>109.37991055239935</v>
      </c>
    </row>
    <row r="19" spans="1:6" s="29" customFormat="1" ht="15.75" x14ac:dyDescent="0.25">
      <c r="A19" s="7" t="s">
        <v>13</v>
      </c>
      <c r="B19" s="18">
        <v>29950</v>
      </c>
      <c r="C19" s="18">
        <v>2034</v>
      </c>
      <c r="D19" s="18">
        <v>194.4</v>
      </c>
      <c r="E19" s="19">
        <f>C19/B19*100</f>
        <v>6.7913188647746248</v>
      </c>
      <c r="F19" s="19">
        <f t="shared" si="0"/>
        <v>1046.2962962962961</v>
      </c>
    </row>
    <row r="20" spans="1:6" ht="15.75" x14ac:dyDescent="0.25">
      <c r="A20" s="2" t="s">
        <v>18</v>
      </c>
      <c r="B20" s="13">
        <v>9039.9</v>
      </c>
      <c r="C20" s="20">
        <v>2735.2</v>
      </c>
      <c r="D20" s="20">
        <v>2312.9</v>
      </c>
      <c r="E20" s="13">
        <f>C20/B20*100</f>
        <v>30.256971869157844</v>
      </c>
      <c r="F20" s="13">
        <f t="shared" si="0"/>
        <v>118.25846340092522</v>
      </c>
    </row>
    <row r="21" spans="1:6" ht="47.25" x14ac:dyDescent="0.25">
      <c r="A21" s="2" t="s">
        <v>19</v>
      </c>
      <c r="B21" s="13">
        <v>0</v>
      </c>
      <c r="C21" s="14">
        <v>0</v>
      </c>
      <c r="D21" s="14">
        <v>1</v>
      </c>
      <c r="E21" s="13" t="s">
        <v>41</v>
      </c>
      <c r="F21" s="13">
        <f t="shared" si="0"/>
        <v>0</v>
      </c>
    </row>
    <row r="22" spans="1:6" s="31" customFormat="1" ht="31.5" x14ac:dyDescent="0.2">
      <c r="A22" s="11" t="s">
        <v>31</v>
      </c>
      <c r="B22" s="10">
        <f t="shared" ref="B22:C22" si="1">B6+B11+B12+B13+B14+B15+B16+B17+B20+B21</f>
        <v>735427</v>
      </c>
      <c r="C22" s="10">
        <f t="shared" si="1"/>
        <v>161573.09999999998</v>
      </c>
      <c r="D22" s="10">
        <f>D6+D11+D12+D13+D14+D15+D16+D17+D20+D21</f>
        <v>108972.40000000001</v>
      </c>
      <c r="E22" s="10">
        <f>C22/B22*100</f>
        <v>21.969971186807115</v>
      </c>
      <c r="F22" s="10">
        <f t="shared" ref="F22:F36" si="2">C22/D22*100</f>
        <v>148.26974536671668</v>
      </c>
    </row>
    <row r="23" spans="1:6" ht="15.75" x14ac:dyDescent="0.25">
      <c r="A23" s="2" t="s">
        <v>20</v>
      </c>
      <c r="B23" s="13">
        <v>89180</v>
      </c>
      <c r="C23" s="14">
        <v>30863.3</v>
      </c>
      <c r="D23" s="14">
        <v>25938.799999999999</v>
      </c>
      <c r="E23" s="13">
        <f>C23/B23*100</f>
        <v>34.60787172011662</v>
      </c>
      <c r="F23" s="13">
        <f t="shared" si="2"/>
        <v>118.98507255539963</v>
      </c>
    </row>
    <row r="24" spans="1:6" ht="31.5" x14ac:dyDescent="0.25">
      <c r="A24" s="2" t="s">
        <v>21</v>
      </c>
      <c r="B24" s="13">
        <v>1300</v>
      </c>
      <c r="C24" s="14">
        <v>0</v>
      </c>
      <c r="D24" s="14">
        <v>0</v>
      </c>
      <c r="E24" s="13">
        <f>C24/B24*100</f>
        <v>0</v>
      </c>
      <c r="F24" s="13" t="s">
        <v>41</v>
      </c>
    </row>
    <row r="25" spans="1:6" ht="47.25" x14ac:dyDescent="0.25">
      <c r="A25" s="5" t="s">
        <v>22</v>
      </c>
      <c r="B25" s="21">
        <v>23040.2</v>
      </c>
      <c r="C25" s="14">
        <v>7216.5</v>
      </c>
      <c r="D25" s="14">
        <v>6191.6</v>
      </c>
      <c r="E25" s="13">
        <f>C25/B25*100</f>
        <v>31.321342696677977</v>
      </c>
      <c r="F25" s="13">
        <f t="shared" si="2"/>
        <v>116.55307190386975</v>
      </c>
    </row>
    <row r="26" spans="1:6" ht="31.5" x14ac:dyDescent="0.25">
      <c r="A26" s="2" t="s">
        <v>23</v>
      </c>
      <c r="B26" s="13">
        <v>3770</v>
      </c>
      <c r="C26" s="14">
        <v>1332.4</v>
      </c>
      <c r="D26" s="14">
        <v>1282.9000000000001</v>
      </c>
      <c r="E26" s="13">
        <f>C26/B26*100</f>
        <v>35.342175066312997</v>
      </c>
      <c r="F26" s="13">
        <f t="shared" si="2"/>
        <v>103.85844570894068</v>
      </c>
    </row>
    <row r="27" spans="1:6" ht="47.25" x14ac:dyDescent="0.25">
      <c r="A27" s="2" t="s">
        <v>24</v>
      </c>
      <c r="B27" s="13">
        <v>5155.1000000000004</v>
      </c>
      <c r="C27" s="14">
        <v>1586.2</v>
      </c>
      <c r="D27" s="14">
        <v>1871.6</v>
      </c>
      <c r="E27" s="13">
        <f>C27/B27*100</f>
        <v>30.769529204089153</v>
      </c>
      <c r="F27" s="13">
        <f t="shared" si="2"/>
        <v>84.751015174182527</v>
      </c>
    </row>
    <row r="28" spans="1:6" ht="47.25" x14ac:dyDescent="0.25">
      <c r="A28" s="2" t="s">
        <v>25</v>
      </c>
      <c r="B28" s="13">
        <f>B30+B31</f>
        <v>7454</v>
      </c>
      <c r="C28" s="13">
        <f>C30+C31</f>
        <v>3752.3</v>
      </c>
      <c r="D28" s="13">
        <f>D30+D31</f>
        <v>3466.3</v>
      </c>
      <c r="E28" s="13">
        <f>C28/B28*100</f>
        <v>50.33941507915214</v>
      </c>
      <c r="F28" s="13">
        <f t="shared" si="2"/>
        <v>108.25087268845743</v>
      </c>
    </row>
    <row r="29" spans="1:6" ht="15.75" x14ac:dyDescent="0.25">
      <c r="A29" s="4" t="s">
        <v>7</v>
      </c>
      <c r="B29" s="14"/>
      <c r="C29" s="14"/>
      <c r="D29" s="14"/>
      <c r="E29" s="13"/>
      <c r="F29" s="13"/>
    </row>
    <row r="30" spans="1:6" s="29" customFormat="1" ht="15.75" x14ac:dyDescent="0.25">
      <c r="A30" s="7" t="s">
        <v>8</v>
      </c>
      <c r="B30" s="18">
        <v>3700</v>
      </c>
      <c r="C30" s="18">
        <v>2023</v>
      </c>
      <c r="D30" s="18">
        <v>1789.6</v>
      </c>
      <c r="E30" s="19">
        <f>C30/B30*100</f>
        <v>54.67567567567567</v>
      </c>
      <c r="F30" s="19">
        <f t="shared" si="2"/>
        <v>113.04202056325437</v>
      </c>
    </row>
    <row r="31" spans="1:6" s="29" customFormat="1" ht="15.75" x14ac:dyDescent="0.25">
      <c r="A31" s="7" t="s">
        <v>9</v>
      </c>
      <c r="B31" s="18">
        <v>3754</v>
      </c>
      <c r="C31" s="18">
        <v>1729.3</v>
      </c>
      <c r="D31" s="18">
        <v>1676.7</v>
      </c>
      <c r="E31" s="19">
        <f>C31/B31*100</f>
        <v>46.065530101225363</v>
      </c>
      <c r="F31" s="19">
        <f t="shared" si="2"/>
        <v>103.13711457028687</v>
      </c>
    </row>
    <row r="32" spans="1:6" ht="15.75" x14ac:dyDescent="0.25">
      <c r="A32" s="2" t="s">
        <v>26</v>
      </c>
      <c r="B32" s="13">
        <v>7773.9</v>
      </c>
      <c r="C32" s="14">
        <v>2828.5</v>
      </c>
      <c r="D32" s="14">
        <v>2909.9</v>
      </c>
      <c r="E32" s="13">
        <f>C32/B32*100</f>
        <v>36.384568877911988</v>
      </c>
      <c r="F32" s="13">
        <f t="shared" si="2"/>
        <v>97.202653012131009</v>
      </c>
    </row>
    <row r="33" spans="1:6" ht="15.75" x14ac:dyDescent="0.25">
      <c r="A33" s="2" t="s">
        <v>27</v>
      </c>
      <c r="B33" s="13">
        <v>0</v>
      </c>
      <c r="C33" s="14">
        <v>49.4</v>
      </c>
      <c r="D33" s="14">
        <v>291.3</v>
      </c>
      <c r="E33" s="13" t="s">
        <v>41</v>
      </c>
      <c r="F33" s="13">
        <f t="shared" si="2"/>
        <v>16.958462066598006</v>
      </c>
    </row>
    <row r="34" spans="1:6" s="30" customFormat="1" ht="31.5" x14ac:dyDescent="0.25">
      <c r="A34" s="6" t="s">
        <v>10</v>
      </c>
      <c r="B34" s="19">
        <v>0</v>
      </c>
      <c r="C34" s="18">
        <v>1.4</v>
      </c>
      <c r="D34" s="18">
        <v>217.3</v>
      </c>
      <c r="E34" s="19" t="s">
        <v>41</v>
      </c>
      <c r="F34" s="19">
        <f t="shared" si="2"/>
        <v>0.64427059364933259</v>
      </c>
    </row>
    <row r="35" spans="1:6" s="32" customFormat="1" ht="31.5" x14ac:dyDescent="0.25">
      <c r="A35" s="9" t="s">
        <v>32</v>
      </c>
      <c r="B35" s="10">
        <f t="shared" ref="B35:C35" si="3">B23+B24+B25+B26+B27+B28+B32+B33</f>
        <v>137673.20000000001</v>
      </c>
      <c r="C35" s="10">
        <f t="shared" si="3"/>
        <v>47628.600000000006</v>
      </c>
      <c r="D35" s="10">
        <f>D23+D24+D25+D26+D27+D28+D32+D33</f>
        <v>41952.400000000009</v>
      </c>
      <c r="E35" s="10">
        <f>C35/B35*100</f>
        <v>34.595404189050591</v>
      </c>
      <c r="F35" s="10">
        <f t="shared" si="2"/>
        <v>113.53009601357729</v>
      </c>
    </row>
    <row r="36" spans="1:6" s="32" customFormat="1" ht="15.75" x14ac:dyDescent="0.25">
      <c r="A36" s="9" t="s">
        <v>11</v>
      </c>
      <c r="B36" s="10">
        <f>B6+B11+B12+B13+B14+B15+B16+B17+B20+B21+B23+B24+B25+B26+B27+B28+B32+B33</f>
        <v>873100.2</v>
      </c>
      <c r="C36" s="10">
        <f>C6+C11+C12+C13+C14+C15+C16+C17+C20+C21+C23+C24+C25+C26+C27+C28+C32+C33</f>
        <v>209201.69999999995</v>
      </c>
      <c r="D36" s="10">
        <f>D6+D11+D12+D13+D14+D15+D16+D17+D20+D21+D23+D24+D25+D26+D27+D28+D32+D33</f>
        <v>150924.79999999999</v>
      </c>
      <c r="E36" s="10">
        <f>C36/B36*100</f>
        <v>23.960789380187975</v>
      </c>
      <c r="F36" s="10">
        <f t="shared" si="2"/>
        <v>138.61320339665846</v>
      </c>
    </row>
    <row r="37" spans="1:6" s="32" customFormat="1" ht="15.75" x14ac:dyDescent="0.25">
      <c r="A37" s="22"/>
      <c r="B37" s="22"/>
      <c r="C37" s="24"/>
      <c r="D37" s="33"/>
      <c r="E37" s="23"/>
      <c r="F37" s="23"/>
    </row>
    <row r="38" spans="1:6" s="32" customFormat="1" ht="15.75" x14ac:dyDescent="0.25">
      <c r="A38" s="22"/>
      <c r="B38" s="22"/>
      <c r="C38" s="24"/>
      <c r="D38" s="33"/>
      <c r="E38" s="23"/>
      <c r="F38" s="23"/>
    </row>
    <row r="39" spans="1:6" s="25" customFormat="1" x14ac:dyDescent="0.25">
      <c r="A39" s="39" t="s">
        <v>29</v>
      </c>
      <c r="B39" s="39"/>
      <c r="C39" s="26"/>
    </row>
    <row r="40" spans="1:6" s="25" customFormat="1" ht="15.75" x14ac:dyDescent="0.25">
      <c r="A40" s="39"/>
      <c r="B40" s="39"/>
      <c r="C40" s="26"/>
      <c r="E40" s="40" t="s">
        <v>30</v>
      </c>
      <c r="F40" s="41"/>
    </row>
    <row r="41" spans="1:6" s="25" customFormat="1" x14ac:dyDescent="0.25">
      <c r="A41" s="12"/>
      <c r="B41" s="12"/>
      <c r="C41" s="26"/>
    </row>
  </sheetData>
  <mergeCells count="4">
    <mergeCell ref="A1:F1"/>
    <mergeCell ref="A3:F3"/>
    <mergeCell ref="A39:B40"/>
    <mergeCell ref="E40:F40"/>
  </mergeCells>
  <pageMargins left="0.78740157480314965" right="0.59055118110236227" top="0.59055118110236227" bottom="0.59055118110236227" header="0" footer="0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05.04.2024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2024-04-05T08:21:06Z</cp:lastPrinted>
  <dcterms:created xsi:type="dcterms:W3CDTF">2017-01-23T05:00:58Z</dcterms:created>
  <dcterms:modified xsi:type="dcterms:W3CDTF">2024-04-05T08:46:12Z</dcterms:modified>
</cp:coreProperties>
</file>